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itglieder" sheetId="1" r:id="rId1"/>
    <sheet name="Einsätze" sheetId="2" r:id="rId2"/>
    <sheet name="Einstellungen" sheetId="3" r:id="rId3"/>
  </sheets>
  <calcPr calcId="0" fullCalcOnLoad="1"/>
</workbook>
</file>

<file path=xl/styles.xml><?xml version="1.0" encoding="utf-8"?>
<styleSheet xmlns="http://schemas.openxmlformats.org/spreadsheetml/2006/main">
  <numFmts count="2">
    <numFmt numFmtId="164" formatCode="#,##0.00&quot; €&quot;"/>
    <numFmt numFmtId="165" formatCode="DD.MM.YYYY"/>
  </numFmts>
  <fonts count="5">
    <font>
      <sz val="11"/>
      <name val="Calibri"/>
    </font>
    <font>
      <b/>
      <sz val="11"/>
      <name val="Calibri"/>
    </font>
    <font>
      <b/>
      <sz val="15"/>
      <color rgb="FF0F172A"/>
      <name val="Calibri"/>
    </font>
    <font>
      <i/>
      <sz val="10"/>
      <color rgb="FF55637A"/>
      <name val="Calibri"/>
    </font>
    <font>
      <b/>
      <sz val="11"/>
      <color rgb="FF1D4ED8"/>
      <name val="Calibri"/>
    </font>
  </fonts>
  <fills count="4">
    <fill>
      <patternFill patternType="none"/>
    </fill>
    <fill>
      <patternFill patternType="gray125"/>
    </fill>
    <fill>
      <patternFill patternType="solid">
        <fgColor rgb="FFE8F0FF"/>
        <bgColor indexed="64"/>
      </patternFill>
    </fill>
    <fill>
      <patternFill patternType="solid">
        <fgColor rgb="FFF1F5F9"/>
        <bgColor indexed="64"/>
      </patternFill>
    </fill>
  </fills>
  <borders count="2">
    <border>
      <left/>
      <right/>
      <top/>
      <bottom/>
      <diagonal/>
    </border>
    <border>
      <left/>
      <right/>
      <top/>
      <bottom style="thin">
        <color rgb="FFCBD5E1"/>
      </bottom>
      <diagonal/>
    </border>
  </borders>
  <cellStyleXfs count="1">
    <xf numFmtId="0" fontId="0" fillId="0" borderId="0"/>
  </cellStyleXfs>
  <cellXfs count="10">
    <xf numFmtId="0" fontId="0" fillId="0" borderId="0" xfId="0" applyAlignment="1">
      <alignment vertical="top"/>
    </xf>
    <xf numFmtId="0" fontId="2" fillId="0" borderId="0" xfId="0" applyFont="1"/>
    <xf numFmtId="0" fontId="4" fillId="0" borderId="0" xfId="0" applyFont="1"/>
    <xf numFmtId="0" fontId="1" fillId="2" borderId="1" xfId="0" applyFont="1" applyFill="1" applyBorder="1" applyAlignment="1">
      <alignment vertical="center" wrapText="1"/>
    </xf>
    <xf numFmtId="0" fontId="3" fillId="0" borderId="0" xfId="0" applyFont="1" applyAlignment="1">
      <alignment vertical="top" wrapText="1"/>
    </xf>
    <xf numFmtId="0" fontId="1" fillId="0" borderId="0" xfId="0" applyFont="1"/>
    <xf numFmtId="2" fontId="0" fillId="0" borderId="0" xfId="0" applyNumberFormat="1"/>
    <xf numFmtId="164" fontId="0" fillId="0" borderId="0" xfId="0" applyNumberFormat="1"/>
    <xf numFmtId="165" fontId="0" fillId="0" borderId="0" xfId="0" applyNumberFormat="1"/>
    <xf numFmtId="0" fontId="0" fillId="3" borderId="0" xfId="0" applyFill="1"/>
  </cellXfs>
  <cellStyles count="1">
    <cellStyle name="Stand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7" topLeftCell="A8" activePane="bottomLeft" state="frozen"/>
    </sheetView>
  </sheetViews>
  <cols>
    <col min="1" max="1" width="26" customWidth="1"/>
    <col min="2" max="2" width="16" customWidth="1"/>
    <col min="3" max="3" width="16" customWidth="1"/>
    <col min="4" max="4" width="16" customWidth="1"/>
    <col min="5" max="5" width="13" customWidth="1"/>
    <col min="6" max="6" width="13" customWidth="1"/>
    <col min="7" max="7" width="18" customWidth="1"/>
    <col min="8" max="8" width="17" customWidth="1"/>
  </cols>
  <sheetData>
    <row r="1">
      <c r="A1" s="1" t="inlineStr">
        <is>
          <t xml:space="preserve">Arbeitsstunden im Verein — Vorlage für die Saison</t>
        </is>
      </c>
    </row>
    <row r="2">
      <c r="A2" s="2" t="inlineStr">
        <is>
          <t xml:space="preserve">Blatt 1 von 3 · Mitglieder: Soll, Ist und Ausgleich</t>
        </is>
      </c>
    </row>
    <row r="3">
      <c r="A3" s="4" t="inlineStr">
        <is>
          <t xml:space="preserve">Lies mich: Tragt hier jedes Mitglied einmal ein. Soll-Stunden, Ist-Stunden, Differenz und Ausgleichsbetrag rechnen sich selbst — überschreibt die Formeln nicht. Die Ist-Stunden kommen aus Blatt „Einsätze“ und werden über den Namen zugeordnet: Er muss dort Zeichen für Zeichen genauso stehen wie hier in Spalte A.</t>
        </is>
      </c>
    </row>
    <row r="4">
      <c r="A4" s="4" t="inlineStr">
        <is>
          <t xml:space="preserve">Wichtig: Einen Ausgleichsbetrag könnt ihr nur fordern, wenn er in eurer Satzung oder Beitragsordnung geregelt ist — mit Stundenzahl, Betrag je Stunde und Befreiungen. Ohne diese Grundlage rechnet die Tabelle zwar, die Forderung ist aber angreifbar.</t>
        </is>
      </c>
    </row>
    <row r="5">
      <c r="A5" s="4" t="inlineStr">
        <is>
          <t xml:space="preserve">Die drei ausgefüllten Zeilen sind Beispiele — überschreibt sie.</t>
        </is>
      </c>
    </row>
    <row r="6" ht="62" customHeight="1">
      <c r="A6" s="4" t="inlineStr">
        <is>
          <t xml:space="preserve">Geltungsbereich und Haftung. Diese Unterlage bezieht sich auf die Rechtslage in Deutschland, Stand August 2026. Sie ist eine allgemeine Orientierung und ersetzt keine Rechts- oder Steuerberatung im Einzelfall. Für Vollständigkeit, Richtigkeit und Aktualität übernehmen wir keine Gewähr — Vorschriften ändern sich, und eure Satzung kann abweichen. Klärt Zweifelsfälle mit eurem Steuerberater oder eurer Rechtsberatung. Eine Haftung für Schäden aus der Nutzung ist ausgeschlossen, soweit sie nicht auf Vorsatz oder grober Fahrlässigkeit beruht.</t>
        </is>
      </c>
    </row>
    <row r="7">
      <c r="A7" s="3" t="inlineStr">
        <is>
          <t xml:space="preserve">Name</t>
        </is>
      </c>
      <c r="B7" s="3" t="inlineStr">
        <is>
          <t xml:space="preserve">Mitgliedsnummer</t>
        </is>
      </c>
      <c r="C7" s="3" t="inlineStr">
        <is>
          <t xml:space="preserve">Mitgliedsart</t>
        </is>
      </c>
      <c r="D7" s="3" t="inlineStr">
        <is>
          <t xml:space="preserve">Befreit? (ja/nein)</t>
        </is>
      </c>
      <c r="E7" s="3" t="inlineStr">
        <is>
          <t xml:space="preserve">Soll-Stunden</t>
        </is>
      </c>
      <c r="F7" s="3" t="inlineStr">
        <is>
          <t xml:space="preserve">Ist-Stunden</t>
        </is>
      </c>
      <c r="G7" s="3" t="inlineStr">
        <is>
          <t xml:space="preserve">Differenz (Ist − Soll)</t>
        </is>
      </c>
      <c r="H7" s="3" t="inlineStr">
        <is>
          <t xml:space="preserve">Ausgleichsbetrag</t>
        </is>
      </c>
    </row>
    <row r="8">
      <c r="A8" t="inlineStr">
        <is>
          <t xml:space="preserve">Katrin Bäcker</t>
        </is>
      </c>
      <c r="B8" t="inlineStr">
        <is>
          <t xml:space="preserve">100234</t>
        </is>
      </c>
      <c r="C8" t="inlineStr">
        <is>
          <t xml:space="preserve">Familie</t>
        </is>
      </c>
      <c r="D8" t="inlineStr">
        <is>
          <t xml:space="preserve">nein</t>
        </is>
      </c>
      <c r="E8" s="6">
        <f>IF($A8="","",IF(LOWER($D8)="ja",0,IFERROR(VLOOKUP($C8,Einstellungen!$A$8:$B$13,2,FALSE),0)))</f>
      </c>
      <c r="F8" s="6">
        <f>IF($A8="","",SUMIF('Einsätze'!$C$7:$C$306,$A8,'Einsätze'!$D$7:$D$306))</f>
      </c>
      <c r="G8" s="6">
        <f>IF($A8="","",$F8-$E8)</f>
      </c>
      <c r="H8" s="7">
        <f>IF($A8="","",MAX(0,$E8-$F8)*Einstellungen!$B$17)</f>
      </c>
    </row>
    <row r="9">
      <c r="A9" t="inlineStr">
        <is>
          <t xml:space="preserve">Tobias Anders</t>
        </is>
      </c>
      <c r="B9" t="inlineStr">
        <is>
          <t xml:space="preserve">100118</t>
        </is>
      </c>
      <c r="C9" t="inlineStr">
        <is>
          <t xml:space="preserve">Erwachsene</t>
        </is>
      </c>
      <c r="D9" t="inlineStr">
        <is>
          <t xml:space="preserve">nein</t>
        </is>
      </c>
      <c r="E9" s="6">
        <f>IF($A9="","",IF(LOWER($D9)="ja",0,IFERROR(VLOOKUP($C9,Einstellungen!$A$8:$B$13,2,FALSE),0)))</f>
      </c>
      <c r="F9" s="6">
        <f>IF($A9="","",SUMIF('Einsätze'!$C$7:$C$306,$A9,'Einsätze'!$D$7:$D$306))</f>
      </c>
      <c r="G9" s="6">
        <f>IF($A9="","",$F9-$E9)</f>
      </c>
      <c r="H9" s="7">
        <f>IF($A9="","",MAX(0,$E9-$F9)*Einstellungen!$B$17)</f>
      </c>
    </row>
    <row r="10">
      <c r="A10" t="inlineStr">
        <is>
          <t xml:space="preserve">Miriam Sold</t>
        </is>
      </c>
      <c r="B10" t="inlineStr">
        <is>
          <t xml:space="preserve">100077</t>
        </is>
      </c>
      <c r="C10" t="inlineStr">
        <is>
          <t xml:space="preserve">Erwachsene</t>
        </is>
      </c>
      <c r="D10" t="inlineStr">
        <is>
          <t xml:space="preserve">ja</t>
        </is>
      </c>
      <c r="E10" s="6">
        <f>IF($A10="","",IF(LOWER($D10)="ja",0,IFERROR(VLOOKUP($C10,Einstellungen!$A$8:$B$13,2,FALSE),0)))</f>
      </c>
      <c r="F10" s="6">
        <f>IF($A10="","",SUMIF('Einsätze'!$C$7:$C$306,$A10,'Einsätze'!$D$7:$D$306))</f>
      </c>
      <c r="G10" s="6">
        <f>IF($A10="","",$F10-$E10)</f>
      </c>
      <c r="H10" s="7">
        <f>IF($A10="","",MAX(0,$E10-$F10)*Einstellungen!$B$17)</f>
      </c>
    </row>
    <row r="11">
      <c r="E11" s="6">
        <f>IF($A11="","",IF(LOWER($D11)="ja",0,IFERROR(VLOOKUP($C11,Einstellungen!$A$8:$B$13,2,FALSE),0)))</f>
      </c>
      <c r="F11" s="6">
        <f>IF($A11="","",SUMIF('Einsätze'!$C$7:$C$306,$A11,'Einsätze'!$D$7:$D$306))</f>
      </c>
      <c r="G11" s="6">
        <f>IF($A11="","",$F11-$E11)</f>
      </c>
      <c r="H11" s="7">
        <f>IF($A11="","",MAX(0,$E11-$F11)*Einstellungen!$B$17)</f>
      </c>
    </row>
    <row r="12">
      <c r="E12" s="6">
        <f>IF($A12="","",IF(LOWER($D12)="ja",0,IFERROR(VLOOKUP($C12,Einstellungen!$A$8:$B$13,2,FALSE),0)))</f>
      </c>
      <c r="F12" s="6">
        <f>IF($A12="","",SUMIF('Einsätze'!$C$7:$C$306,$A12,'Einsätze'!$D$7:$D$306))</f>
      </c>
      <c r="G12" s="6">
        <f>IF($A12="","",$F12-$E12)</f>
      </c>
      <c r="H12" s="7">
        <f>IF($A12="","",MAX(0,$E12-$F12)*Einstellungen!$B$17)</f>
      </c>
    </row>
    <row r="13">
      <c r="E13" s="6">
        <f>IF($A13="","",IF(LOWER($D13)="ja",0,IFERROR(VLOOKUP($C13,Einstellungen!$A$8:$B$13,2,FALSE),0)))</f>
      </c>
      <c r="F13" s="6">
        <f>IF($A13="","",SUMIF('Einsätze'!$C$7:$C$306,$A13,'Einsätze'!$D$7:$D$306))</f>
      </c>
      <c r="G13" s="6">
        <f>IF($A13="","",$F13-$E13)</f>
      </c>
      <c r="H13" s="7">
        <f>IF($A13="","",MAX(0,$E13-$F13)*Einstellungen!$B$17)</f>
      </c>
    </row>
    <row r="14">
      <c r="E14" s="6">
        <f>IF($A14="","",IF(LOWER($D14)="ja",0,IFERROR(VLOOKUP($C14,Einstellungen!$A$8:$B$13,2,FALSE),0)))</f>
      </c>
      <c r="F14" s="6">
        <f>IF($A14="","",SUMIF('Einsätze'!$C$7:$C$306,$A14,'Einsätze'!$D$7:$D$306))</f>
      </c>
      <c r="G14" s="6">
        <f>IF($A14="","",$F14-$E14)</f>
      </c>
      <c r="H14" s="7">
        <f>IF($A14="","",MAX(0,$E14-$F14)*Einstellungen!$B$17)</f>
      </c>
    </row>
    <row r="15">
      <c r="E15" s="6">
        <f>IF($A15="","",IF(LOWER($D15)="ja",0,IFERROR(VLOOKUP($C15,Einstellungen!$A$8:$B$13,2,FALSE),0)))</f>
      </c>
      <c r="F15" s="6">
        <f>IF($A15="","",SUMIF('Einsätze'!$C$7:$C$306,$A15,'Einsätze'!$D$7:$D$306))</f>
      </c>
      <c r="G15" s="6">
        <f>IF($A15="","",$F15-$E15)</f>
      </c>
      <c r="H15" s="7">
        <f>IF($A15="","",MAX(0,$E15-$F15)*Einstellungen!$B$17)</f>
      </c>
    </row>
    <row r="16">
      <c r="E16" s="6">
        <f>IF($A16="","",IF(LOWER($D16)="ja",0,IFERROR(VLOOKUP($C16,Einstellungen!$A$8:$B$13,2,FALSE),0)))</f>
      </c>
      <c r="F16" s="6">
        <f>IF($A16="","",SUMIF('Einsätze'!$C$7:$C$306,$A16,'Einsätze'!$D$7:$D$306))</f>
      </c>
      <c r="G16" s="6">
        <f>IF($A16="","",$F16-$E16)</f>
      </c>
      <c r="H16" s="7">
        <f>IF($A16="","",MAX(0,$E16-$F16)*Einstellungen!$B$17)</f>
      </c>
    </row>
    <row r="17">
      <c r="E17" s="6">
        <f>IF($A17="","",IF(LOWER($D17)="ja",0,IFERROR(VLOOKUP($C17,Einstellungen!$A$8:$B$13,2,FALSE),0)))</f>
      </c>
      <c r="F17" s="6">
        <f>IF($A17="","",SUMIF('Einsätze'!$C$7:$C$306,$A17,'Einsätze'!$D$7:$D$306))</f>
      </c>
      <c r="G17" s="6">
        <f>IF($A17="","",$F17-$E17)</f>
      </c>
      <c r="H17" s="7">
        <f>IF($A17="","",MAX(0,$E17-$F17)*Einstellungen!$B$17)</f>
      </c>
    </row>
    <row r="18">
      <c r="E18" s="6">
        <f>IF($A18="","",IF(LOWER($D18)="ja",0,IFERROR(VLOOKUP($C18,Einstellungen!$A$8:$B$13,2,FALSE),0)))</f>
      </c>
      <c r="F18" s="6">
        <f>IF($A18="","",SUMIF('Einsätze'!$C$7:$C$306,$A18,'Einsätze'!$D$7:$D$306))</f>
      </c>
      <c r="G18" s="6">
        <f>IF($A18="","",$F18-$E18)</f>
      </c>
      <c r="H18" s="7">
        <f>IF($A18="","",MAX(0,$E18-$F18)*Einstellungen!$B$17)</f>
      </c>
    </row>
    <row r="19">
      <c r="E19" s="6">
        <f>IF($A19="","",IF(LOWER($D19)="ja",0,IFERROR(VLOOKUP($C19,Einstellungen!$A$8:$B$13,2,FALSE),0)))</f>
      </c>
      <c r="F19" s="6">
        <f>IF($A19="","",SUMIF('Einsätze'!$C$7:$C$306,$A19,'Einsätze'!$D$7:$D$306))</f>
      </c>
      <c r="G19" s="6">
        <f>IF($A19="","",$F19-$E19)</f>
      </c>
      <c r="H19" s="7">
        <f>IF($A19="","",MAX(0,$E19-$F19)*Einstellungen!$B$17)</f>
      </c>
    </row>
    <row r="20">
      <c r="E20" s="6">
        <f>IF($A20="","",IF(LOWER($D20)="ja",0,IFERROR(VLOOKUP($C20,Einstellungen!$A$8:$B$13,2,FALSE),0)))</f>
      </c>
      <c r="F20" s="6">
        <f>IF($A20="","",SUMIF('Einsätze'!$C$7:$C$306,$A20,'Einsätze'!$D$7:$D$306))</f>
      </c>
      <c r="G20" s="6">
        <f>IF($A20="","",$F20-$E20)</f>
      </c>
      <c r="H20" s="7">
        <f>IF($A20="","",MAX(0,$E20-$F20)*Einstellungen!$B$17)</f>
      </c>
    </row>
    <row r="21">
      <c r="E21" s="6">
        <f>IF($A21="","",IF(LOWER($D21)="ja",0,IFERROR(VLOOKUP($C21,Einstellungen!$A$8:$B$13,2,FALSE),0)))</f>
      </c>
      <c r="F21" s="6">
        <f>IF($A21="","",SUMIF('Einsätze'!$C$7:$C$306,$A21,'Einsätze'!$D$7:$D$306))</f>
      </c>
      <c r="G21" s="6">
        <f>IF($A21="","",$F21-$E21)</f>
      </c>
      <c r="H21" s="7">
        <f>IF($A21="","",MAX(0,$E21-$F21)*Einstellungen!$B$17)</f>
      </c>
    </row>
    <row r="22">
      <c r="E22" s="6">
        <f>IF($A22="","",IF(LOWER($D22)="ja",0,IFERROR(VLOOKUP($C22,Einstellungen!$A$8:$B$13,2,FALSE),0)))</f>
      </c>
      <c r="F22" s="6">
        <f>IF($A22="","",SUMIF('Einsätze'!$C$7:$C$306,$A22,'Einsätze'!$D$7:$D$306))</f>
      </c>
      <c r="G22" s="6">
        <f>IF($A22="","",$F22-$E22)</f>
      </c>
      <c r="H22" s="7">
        <f>IF($A22="","",MAX(0,$E22-$F22)*Einstellungen!$B$17)</f>
      </c>
    </row>
    <row r="23">
      <c r="E23" s="6">
        <f>IF($A23="","",IF(LOWER($D23)="ja",0,IFERROR(VLOOKUP($C23,Einstellungen!$A$8:$B$13,2,FALSE),0)))</f>
      </c>
      <c r="F23" s="6">
        <f>IF($A23="","",SUMIF('Einsätze'!$C$7:$C$306,$A23,'Einsätze'!$D$7:$D$306))</f>
      </c>
      <c r="G23" s="6">
        <f>IF($A23="","",$F23-$E23)</f>
      </c>
      <c r="H23" s="7">
        <f>IF($A23="","",MAX(0,$E23-$F23)*Einstellungen!$B$17)</f>
      </c>
    </row>
    <row r="24">
      <c r="E24" s="6">
        <f>IF($A24="","",IF(LOWER($D24)="ja",0,IFERROR(VLOOKUP($C24,Einstellungen!$A$8:$B$13,2,FALSE),0)))</f>
      </c>
      <c r="F24" s="6">
        <f>IF($A24="","",SUMIF('Einsätze'!$C$7:$C$306,$A24,'Einsätze'!$D$7:$D$306))</f>
      </c>
      <c r="G24" s="6">
        <f>IF($A24="","",$F24-$E24)</f>
      </c>
      <c r="H24" s="7">
        <f>IF($A24="","",MAX(0,$E24-$F24)*Einstellungen!$B$17)</f>
      </c>
    </row>
    <row r="25">
      <c r="E25" s="6">
        <f>IF($A25="","",IF(LOWER($D25)="ja",0,IFERROR(VLOOKUP($C25,Einstellungen!$A$8:$B$13,2,FALSE),0)))</f>
      </c>
      <c r="F25" s="6">
        <f>IF($A25="","",SUMIF('Einsätze'!$C$7:$C$306,$A25,'Einsätze'!$D$7:$D$306))</f>
      </c>
      <c r="G25" s="6">
        <f>IF($A25="","",$F25-$E25)</f>
      </c>
      <c r="H25" s="7">
        <f>IF($A25="","",MAX(0,$E25-$F25)*Einstellungen!$B$17)</f>
      </c>
    </row>
    <row r="26">
      <c r="E26" s="6">
        <f>IF($A26="","",IF(LOWER($D26)="ja",0,IFERROR(VLOOKUP($C26,Einstellungen!$A$8:$B$13,2,FALSE),0)))</f>
      </c>
      <c r="F26" s="6">
        <f>IF($A26="","",SUMIF('Einsätze'!$C$7:$C$306,$A26,'Einsätze'!$D$7:$D$306))</f>
      </c>
      <c r="G26" s="6">
        <f>IF($A26="","",$F26-$E26)</f>
      </c>
      <c r="H26" s="7">
        <f>IF($A26="","",MAX(0,$E26-$F26)*Einstellungen!$B$17)</f>
      </c>
    </row>
    <row r="27">
      <c r="E27" s="6">
        <f>IF($A27="","",IF(LOWER($D27)="ja",0,IFERROR(VLOOKUP($C27,Einstellungen!$A$8:$B$13,2,FALSE),0)))</f>
      </c>
      <c r="F27" s="6">
        <f>IF($A27="","",SUMIF('Einsätze'!$C$7:$C$306,$A27,'Einsätze'!$D$7:$D$306))</f>
      </c>
      <c r="G27" s="6">
        <f>IF($A27="","",$F27-$E27)</f>
      </c>
      <c r="H27" s="7">
        <f>IF($A27="","",MAX(0,$E27-$F27)*Einstellungen!$B$17)</f>
      </c>
    </row>
    <row r="28">
      <c r="E28" s="6">
        <f>IF($A28="","",IF(LOWER($D28)="ja",0,IFERROR(VLOOKUP($C28,Einstellungen!$A$8:$B$13,2,FALSE),0)))</f>
      </c>
      <c r="F28" s="6">
        <f>IF($A28="","",SUMIF('Einsätze'!$C$7:$C$306,$A28,'Einsätze'!$D$7:$D$306))</f>
      </c>
      <c r="G28" s="6">
        <f>IF($A28="","",$F28-$E28)</f>
      </c>
      <c r="H28" s="7">
        <f>IF($A28="","",MAX(0,$E28-$F28)*Einstellungen!$B$17)</f>
      </c>
    </row>
    <row r="29">
      <c r="E29" s="6">
        <f>IF($A29="","",IF(LOWER($D29)="ja",0,IFERROR(VLOOKUP($C29,Einstellungen!$A$8:$B$13,2,FALSE),0)))</f>
      </c>
      <c r="F29" s="6">
        <f>IF($A29="","",SUMIF('Einsätze'!$C$7:$C$306,$A29,'Einsätze'!$D$7:$D$306))</f>
      </c>
      <c r="G29" s="6">
        <f>IF($A29="","",$F29-$E29)</f>
      </c>
      <c r="H29" s="7">
        <f>IF($A29="","",MAX(0,$E29-$F29)*Einstellungen!$B$17)</f>
      </c>
    </row>
    <row r="30">
      <c r="E30" s="6">
        <f>IF($A30="","",IF(LOWER($D30)="ja",0,IFERROR(VLOOKUP($C30,Einstellungen!$A$8:$B$13,2,FALSE),0)))</f>
      </c>
      <c r="F30" s="6">
        <f>IF($A30="","",SUMIF('Einsätze'!$C$7:$C$306,$A30,'Einsätze'!$D$7:$D$306))</f>
      </c>
      <c r="G30" s="6">
        <f>IF($A30="","",$F30-$E30)</f>
      </c>
      <c r="H30" s="7">
        <f>IF($A30="","",MAX(0,$E30-$F30)*Einstellungen!$B$17)</f>
      </c>
    </row>
    <row r="31">
      <c r="E31" s="6">
        <f>IF($A31="","",IF(LOWER($D31)="ja",0,IFERROR(VLOOKUP($C31,Einstellungen!$A$8:$B$13,2,FALSE),0)))</f>
      </c>
      <c r="F31" s="6">
        <f>IF($A31="","",SUMIF('Einsätze'!$C$7:$C$306,$A31,'Einsätze'!$D$7:$D$306))</f>
      </c>
      <c r="G31" s="6">
        <f>IF($A31="","",$F31-$E31)</f>
      </c>
      <c r="H31" s="7">
        <f>IF($A31="","",MAX(0,$E31-$F31)*Einstellungen!$B$17)</f>
      </c>
    </row>
    <row r="32">
      <c r="E32" s="6">
        <f>IF($A32="","",IF(LOWER($D32)="ja",0,IFERROR(VLOOKUP($C32,Einstellungen!$A$8:$B$13,2,FALSE),0)))</f>
      </c>
      <c r="F32" s="6">
        <f>IF($A32="","",SUMIF('Einsätze'!$C$7:$C$306,$A32,'Einsätze'!$D$7:$D$306))</f>
      </c>
      <c r="G32" s="6">
        <f>IF($A32="","",$F32-$E32)</f>
      </c>
      <c r="H32" s="7">
        <f>IF($A32="","",MAX(0,$E32-$F32)*Einstellungen!$B$17)</f>
      </c>
    </row>
    <row r="33">
      <c r="E33" s="6">
        <f>IF($A33="","",IF(LOWER($D33)="ja",0,IFERROR(VLOOKUP($C33,Einstellungen!$A$8:$B$13,2,FALSE),0)))</f>
      </c>
      <c r="F33" s="6">
        <f>IF($A33="","",SUMIF('Einsätze'!$C$7:$C$306,$A33,'Einsätze'!$D$7:$D$306))</f>
      </c>
      <c r="G33" s="6">
        <f>IF($A33="","",$F33-$E33)</f>
      </c>
      <c r="H33" s="7">
        <f>IF($A33="","",MAX(0,$E33-$F33)*Einstellungen!$B$17)</f>
      </c>
    </row>
    <row r="34">
      <c r="E34" s="6">
        <f>IF($A34="","",IF(LOWER($D34)="ja",0,IFERROR(VLOOKUP($C34,Einstellungen!$A$8:$B$13,2,FALSE),0)))</f>
      </c>
      <c r="F34" s="6">
        <f>IF($A34="","",SUMIF('Einsätze'!$C$7:$C$306,$A34,'Einsätze'!$D$7:$D$306))</f>
      </c>
      <c r="G34" s="6">
        <f>IF($A34="","",$F34-$E34)</f>
      </c>
      <c r="H34" s="7">
        <f>IF($A34="","",MAX(0,$E34-$F34)*Einstellungen!$B$17)</f>
      </c>
    </row>
    <row r="35">
      <c r="E35" s="6">
        <f>IF($A35="","",IF(LOWER($D35)="ja",0,IFERROR(VLOOKUP($C35,Einstellungen!$A$8:$B$13,2,FALSE),0)))</f>
      </c>
      <c r="F35" s="6">
        <f>IF($A35="","",SUMIF('Einsätze'!$C$7:$C$306,$A35,'Einsätze'!$D$7:$D$306))</f>
      </c>
      <c r="G35" s="6">
        <f>IF($A35="","",$F35-$E35)</f>
      </c>
      <c r="H35" s="7">
        <f>IF($A35="","",MAX(0,$E35-$F35)*Einstellungen!$B$17)</f>
      </c>
    </row>
    <row r="36">
      <c r="E36" s="6">
        <f>IF($A36="","",IF(LOWER($D36)="ja",0,IFERROR(VLOOKUP($C36,Einstellungen!$A$8:$B$13,2,FALSE),0)))</f>
      </c>
      <c r="F36" s="6">
        <f>IF($A36="","",SUMIF('Einsätze'!$C$7:$C$306,$A36,'Einsätze'!$D$7:$D$306))</f>
      </c>
      <c r="G36" s="6">
        <f>IF($A36="","",$F36-$E36)</f>
      </c>
      <c r="H36" s="7">
        <f>IF($A36="","",MAX(0,$E36-$F36)*Einstellungen!$B$17)</f>
      </c>
    </row>
    <row r="37">
      <c r="E37" s="6">
        <f>IF($A37="","",IF(LOWER($D37)="ja",0,IFERROR(VLOOKUP($C37,Einstellungen!$A$8:$B$13,2,FALSE),0)))</f>
      </c>
      <c r="F37" s="6">
        <f>IF($A37="","",SUMIF('Einsätze'!$C$7:$C$306,$A37,'Einsätze'!$D$7:$D$306))</f>
      </c>
      <c r="G37" s="6">
        <f>IF($A37="","",$F37-$E37)</f>
      </c>
      <c r="H37" s="7">
        <f>IF($A37="","",MAX(0,$E37-$F37)*Einstellungen!$B$17)</f>
      </c>
    </row>
    <row r="38">
      <c r="E38" s="6">
        <f>IF($A38="","",IF(LOWER($D38)="ja",0,IFERROR(VLOOKUP($C38,Einstellungen!$A$8:$B$13,2,FALSE),0)))</f>
      </c>
      <c r="F38" s="6">
        <f>IF($A38="","",SUMIF('Einsätze'!$C$7:$C$306,$A38,'Einsätze'!$D$7:$D$306))</f>
      </c>
      <c r="G38" s="6">
        <f>IF($A38="","",$F38-$E38)</f>
      </c>
      <c r="H38" s="7">
        <f>IF($A38="","",MAX(0,$E38-$F38)*Einstellungen!$B$17)</f>
      </c>
    </row>
    <row r="39">
      <c r="E39" s="6">
        <f>IF($A39="","",IF(LOWER($D39)="ja",0,IFERROR(VLOOKUP($C39,Einstellungen!$A$8:$B$13,2,FALSE),0)))</f>
      </c>
      <c r="F39" s="6">
        <f>IF($A39="","",SUMIF('Einsätze'!$C$7:$C$306,$A39,'Einsätze'!$D$7:$D$306))</f>
      </c>
      <c r="G39" s="6">
        <f>IF($A39="","",$F39-$E39)</f>
      </c>
      <c r="H39" s="7">
        <f>IF($A39="","",MAX(0,$E39-$F39)*Einstellungen!$B$17)</f>
      </c>
    </row>
    <row r="40">
      <c r="E40" s="6">
        <f>IF($A40="","",IF(LOWER($D40)="ja",0,IFERROR(VLOOKUP($C40,Einstellungen!$A$8:$B$13,2,FALSE),0)))</f>
      </c>
      <c r="F40" s="6">
        <f>IF($A40="","",SUMIF('Einsätze'!$C$7:$C$306,$A40,'Einsätze'!$D$7:$D$306))</f>
      </c>
      <c r="G40" s="6">
        <f>IF($A40="","",$F40-$E40)</f>
      </c>
      <c r="H40" s="7">
        <f>IF($A40="","",MAX(0,$E40-$F40)*Einstellungen!$B$17)</f>
      </c>
    </row>
    <row r="41">
      <c r="E41" s="6">
        <f>IF($A41="","",IF(LOWER($D41)="ja",0,IFERROR(VLOOKUP($C41,Einstellungen!$A$8:$B$13,2,FALSE),0)))</f>
      </c>
      <c r="F41" s="6">
        <f>IF($A41="","",SUMIF('Einsätze'!$C$7:$C$306,$A41,'Einsätze'!$D$7:$D$306))</f>
      </c>
      <c r="G41" s="6">
        <f>IF($A41="","",$F41-$E41)</f>
      </c>
      <c r="H41" s="7">
        <f>IF($A41="","",MAX(0,$E41-$F41)*Einstellungen!$B$17)</f>
      </c>
    </row>
    <row r="42">
      <c r="E42" s="6">
        <f>IF($A42="","",IF(LOWER($D42)="ja",0,IFERROR(VLOOKUP($C42,Einstellungen!$A$8:$B$13,2,FALSE),0)))</f>
      </c>
      <c r="F42" s="6">
        <f>IF($A42="","",SUMIF('Einsätze'!$C$7:$C$306,$A42,'Einsätze'!$D$7:$D$306))</f>
      </c>
      <c r="G42" s="6">
        <f>IF($A42="","",$F42-$E42)</f>
      </c>
      <c r="H42" s="7">
        <f>IF($A42="","",MAX(0,$E42-$F42)*Einstellungen!$B$17)</f>
      </c>
    </row>
    <row r="43">
      <c r="E43" s="6">
        <f>IF($A43="","",IF(LOWER($D43)="ja",0,IFERROR(VLOOKUP($C43,Einstellungen!$A$8:$B$13,2,FALSE),0)))</f>
      </c>
      <c r="F43" s="6">
        <f>IF($A43="","",SUMIF('Einsätze'!$C$7:$C$306,$A43,'Einsätze'!$D$7:$D$306))</f>
      </c>
      <c r="G43" s="6">
        <f>IF($A43="","",$F43-$E43)</f>
      </c>
      <c r="H43" s="7">
        <f>IF($A43="","",MAX(0,$E43-$F43)*Einstellungen!$B$17)</f>
      </c>
    </row>
    <row r="44">
      <c r="E44" s="6">
        <f>IF($A44="","",IF(LOWER($D44)="ja",0,IFERROR(VLOOKUP($C44,Einstellungen!$A$8:$B$13,2,FALSE),0)))</f>
      </c>
      <c r="F44" s="6">
        <f>IF($A44="","",SUMIF('Einsätze'!$C$7:$C$306,$A44,'Einsätze'!$D$7:$D$306))</f>
      </c>
      <c r="G44" s="6">
        <f>IF($A44="","",$F44-$E44)</f>
      </c>
      <c r="H44" s="7">
        <f>IF($A44="","",MAX(0,$E44-$F44)*Einstellungen!$B$17)</f>
      </c>
    </row>
    <row r="45">
      <c r="E45" s="6">
        <f>IF($A45="","",IF(LOWER($D45)="ja",0,IFERROR(VLOOKUP($C45,Einstellungen!$A$8:$B$13,2,FALSE),0)))</f>
      </c>
      <c r="F45" s="6">
        <f>IF($A45="","",SUMIF('Einsätze'!$C$7:$C$306,$A45,'Einsätze'!$D$7:$D$306))</f>
      </c>
      <c r="G45" s="6">
        <f>IF($A45="","",$F45-$E45)</f>
      </c>
      <c r="H45" s="7">
        <f>IF($A45="","",MAX(0,$E45-$F45)*Einstellungen!$B$17)</f>
      </c>
    </row>
    <row r="46">
      <c r="E46" s="6">
        <f>IF($A46="","",IF(LOWER($D46)="ja",0,IFERROR(VLOOKUP($C46,Einstellungen!$A$8:$B$13,2,FALSE),0)))</f>
      </c>
      <c r="F46" s="6">
        <f>IF($A46="","",SUMIF('Einsätze'!$C$7:$C$306,$A46,'Einsätze'!$D$7:$D$306))</f>
      </c>
      <c r="G46" s="6">
        <f>IF($A46="","",$F46-$E46)</f>
      </c>
      <c r="H46" s="7">
        <f>IF($A46="","",MAX(0,$E46-$F46)*Einstellungen!$B$17)</f>
      </c>
    </row>
    <row r="47">
      <c r="E47" s="6">
        <f>IF($A47="","",IF(LOWER($D47)="ja",0,IFERROR(VLOOKUP($C47,Einstellungen!$A$8:$B$13,2,FALSE),0)))</f>
      </c>
      <c r="F47" s="6">
        <f>IF($A47="","",SUMIF('Einsätze'!$C$7:$C$306,$A47,'Einsätze'!$D$7:$D$306))</f>
      </c>
      <c r="G47" s="6">
        <f>IF($A47="","",$F47-$E47)</f>
      </c>
      <c r="H47" s="7">
        <f>IF($A47="","",MAX(0,$E47-$F47)*Einstellungen!$B$17)</f>
      </c>
    </row>
    <row r="48">
      <c r="E48" s="6">
        <f>IF($A48="","",IF(LOWER($D48)="ja",0,IFERROR(VLOOKUP($C48,Einstellungen!$A$8:$B$13,2,FALSE),0)))</f>
      </c>
      <c r="F48" s="6">
        <f>IF($A48="","",SUMIF('Einsätze'!$C$7:$C$306,$A48,'Einsätze'!$D$7:$D$306))</f>
      </c>
      <c r="G48" s="6">
        <f>IF($A48="","",$F48-$E48)</f>
      </c>
      <c r="H48" s="7">
        <f>IF($A48="","",MAX(0,$E48-$F48)*Einstellungen!$B$17)</f>
      </c>
    </row>
    <row r="49">
      <c r="E49" s="6">
        <f>IF($A49="","",IF(LOWER($D49)="ja",0,IFERROR(VLOOKUP($C49,Einstellungen!$A$8:$B$13,2,FALSE),0)))</f>
      </c>
      <c r="F49" s="6">
        <f>IF($A49="","",SUMIF('Einsätze'!$C$7:$C$306,$A49,'Einsätze'!$D$7:$D$306))</f>
      </c>
      <c r="G49" s="6">
        <f>IF($A49="","",$F49-$E49)</f>
      </c>
      <c r="H49" s="7">
        <f>IF($A49="","",MAX(0,$E49-$F49)*Einstellungen!$B$17)</f>
      </c>
    </row>
    <row r="50">
      <c r="E50" s="6">
        <f>IF($A50="","",IF(LOWER($D50)="ja",0,IFERROR(VLOOKUP($C50,Einstellungen!$A$8:$B$13,2,FALSE),0)))</f>
      </c>
      <c r="F50" s="6">
        <f>IF($A50="","",SUMIF('Einsätze'!$C$7:$C$306,$A50,'Einsätze'!$D$7:$D$306))</f>
      </c>
      <c r="G50" s="6">
        <f>IF($A50="","",$F50-$E50)</f>
      </c>
      <c r="H50" s="7">
        <f>IF($A50="","",MAX(0,$E50-$F50)*Einstellungen!$B$17)</f>
      </c>
    </row>
    <row r="51">
      <c r="E51" s="6">
        <f>IF($A51="","",IF(LOWER($D51)="ja",0,IFERROR(VLOOKUP($C51,Einstellungen!$A$8:$B$13,2,FALSE),0)))</f>
      </c>
      <c r="F51" s="6">
        <f>IF($A51="","",SUMIF('Einsätze'!$C$7:$C$306,$A51,'Einsätze'!$D$7:$D$306))</f>
      </c>
      <c r="G51" s="6">
        <f>IF($A51="","",$F51-$E51)</f>
      </c>
      <c r="H51" s="7">
        <f>IF($A51="","",MAX(0,$E51-$F51)*Einstellungen!$B$17)</f>
      </c>
    </row>
    <row r="52">
      <c r="E52" s="6">
        <f>IF($A52="","",IF(LOWER($D52)="ja",0,IFERROR(VLOOKUP($C52,Einstellungen!$A$8:$B$13,2,FALSE),0)))</f>
      </c>
      <c r="F52" s="6">
        <f>IF($A52="","",SUMIF('Einsätze'!$C$7:$C$306,$A52,'Einsätze'!$D$7:$D$306))</f>
      </c>
      <c r="G52" s="6">
        <f>IF($A52="","",$F52-$E52)</f>
      </c>
      <c r="H52" s="7">
        <f>IF($A52="","",MAX(0,$E52-$F52)*Einstellungen!$B$17)</f>
      </c>
    </row>
    <row r="53">
      <c r="E53" s="6">
        <f>IF($A53="","",IF(LOWER($D53)="ja",0,IFERROR(VLOOKUP($C53,Einstellungen!$A$8:$B$13,2,FALSE),0)))</f>
      </c>
      <c r="F53" s="6">
        <f>IF($A53="","",SUMIF('Einsätze'!$C$7:$C$306,$A53,'Einsätze'!$D$7:$D$306))</f>
      </c>
      <c r="G53" s="6">
        <f>IF($A53="","",$F53-$E53)</f>
      </c>
      <c r="H53" s="7">
        <f>IF($A53="","",MAX(0,$E53-$F53)*Einstellungen!$B$17)</f>
      </c>
    </row>
    <row r="54">
      <c r="E54" s="6">
        <f>IF($A54="","",IF(LOWER($D54)="ja",0,IFERROR(VLOOKUP($C54,Einstellungen!$A$8:$B$13,2,FALSE),0)))</f>
      </c>
      <c r="F54" s="6">
        <f>IF($A54="","",SUMIF('Einsätze'!$C$7:$C$306,$A54,'Einsätze'!$D$7:$D$306))</f>
      </c>
      <c r="G54" s="6">
        <f>IF($A54="","",$F54-$E54)</f>
      </c>
      <c r="H54" s="7">
        <f>IF($A54="","",MAX(0,$E54-$F54)*Einstellungen!$B$17)</f>
      </c>
    </row>
    <row r="55">
      <c r="E55" s="6">
        <f>IF($A55="","",IF(LOWER($D55)="ja",0,IFERROR(VLOOKUP($C55,Einstellungen!$A$8:$B$13,2,FALSE),0)))</f>
      </c>
      <c r="F55" s="6">
        <f>IF($A55="","",SUMIF('Einsätze'!$C$7:$C$306,$A55,'Einsätze'!$D$7:$D$306))</f>
      </c>
      <c r="G55" s="6">
        <f>IF($A55="","",$F55-$E55)</f>
      </c>
      <c r="H55" s="7">
        <f>IF($A55="","",MAX(0,$E55-$F55)*Einstellungen!$B$17)</f>
      </c>
    </row>
    <row r="56">
      <c r="E56" s="6">
        <f>IF($A56="","",IF(LOWER($D56)="ja",0,IFERROR(VLOOKUP($C56,Einstellungen!$A$8:$B$13,2,FALSE),0)))</f>
      </c>
      <c r="F56" s="6">
        <f>IF($A56="","",SUMIF('Einsätze'!$C$7:$C$306,$A56,'Einsätze'!$D$7:$D$306))</f>
      </c>
      <c r="G56" s="6">
        <f>IF($A56="","",$F56-$E56)</f>
      </c>
      <c r="H56" s="7">
        <f>IF($A56="","",MAX(0,$E56-$F56)*Einstellungen!$B$17)</f>
      </c>
    </row>
    <row r="57">
      <c r="E57" s="6">
        <f>IF($A57="","",IF(LOWER($D57)="ja",0,IFERROR(VLOOKUP($C57,Einstellungen!$A$8:$B$13,2,FALSE),0)))</f>
      </c>
      <c r="F57" s="6">
        <f>IF($A57="","",SUMIF('Einsätze'!$C$7:$C$306,$A57,'Einsätze'!$D$7:$D$306))</f>
      </c>
      <c r="G57" s="6">
        <f>IF($A57="","",$F57-$E57)</f>
      </c>
      <c r="H57" s="7">
        <f>IF($A57="","",MAX(0,$E57-$F57)*Einstellungen!$B$17)</f>
      </c>
    </row>
    <row r="58">
      <c r="E58" s="6">
        <f>IF($A58="","",IF(LOWER($D58)="ja",0,IFERROR(VLOOKUP($C58,Einstellungen!$A$8:$B$13,2,FALSE),0)))</f>
      </c>
      <c r="F58" s="6">
        <f>IF($A58="","",SUMIF('Einsätze'!$C$7:$C$306,$A58,'Einsätze'!$D$7:$D$306))</f>
      </c>
      <c r="G58" s="6">
        <f>IF($A58="","",$F58-$E58)</f>
      </c>
      <c r="H58" s="7">
        <f>IF($A58="","",MAX(0,$E58-$F58)*Einstellungen!$B$17)</f>
      </c>
    </row>
    <row r="59">
      <c r="E59" s="6">
        <f>IF($A59="","",IF(LOWER($D59)="ja",0,IFERROR(VLOOKUP($C59,Einstellungen!$A$8:$B$13,2,FALSE),0)))</f>
      </c>
      <c r="F59" s="6">
        <f>IF($A59="","",SUMIF('Einsätze'!$C$7:$C$306,$A59,'Einsätze'!$D$7:$D$306))</f>
      </c>
      <c r="G59" s="6">
        <f>IF($A59="","",$F59-$E59)</f>
      </c>
      <c r="H59" s="7">
        <f>IF($A59="","",MAX(0,$E59-$F59)*Einstellungen!$B$17)</f>
      </c>
    </row>
    <row r="60">
      <c r="E60" s="6">
        <f>IF($A60="","",IF(LOWER($D60)="ja",0,IFERROR(VLOOKUP($C60,Einstellungen!$A$8:$B$13,2,FALSE),0)))</f>
      </c>
      <c r="F60" s="6">
        <f>IF($A60="","",SUMIF('Einsätze'!$C$7:$C$306,$A60,'Einsätze'!$D$7:$D$306))</f>
      </c>
      <c r="G60" s="6">
        <f>IF($A60="","",$F60-$E60)</f>
      </c>
      <c r="H60" s="7">
        <f>IF($A60="","",MAX(0,$E60-$F60)*Einstellungen!$B$17)</f>
      </c>
    </row>
    <row r="61">
      <c r="E61" s="6">
        <f>IF($A61="","",IF(LOWER($D61)="ja",0,IFERROR(VLOOKUP($C61,Einstellungen!$A$8:$B$13,2,FALSE),0)))</f>
      </c>
      <c r="F61" s="6">
        <f>IF($A61="","",SUMIF('Einsätze'!$C$7:$C$306,$A61,'Einsätze'!$D$7:$D$306))</f>
      </c>
      <c r="G61" s="6">
        <f>IF($A61="","",$F61-$E61)</f>
      </c>
      <c r="H61" s="7">
        <f>IF($A61="","",MAX(0,$E61-$F61)*Einstellungen!$B$17)</f>
      </c>
    </row>
    <row r="62">
      <c r="E62" s="6">
        <f>IF($A62="","",IF(LOWER($D62)="ja",0,IFERROR(VLOOKUP($C62,Einstellungen!$A$8:$B$13,2,FALSE),0)))</f>
      </c>
      <c r="F62" s="6">
        <f>IF($A62="","",SUMIF('Einsätze'!$C$7:$C$306,$A62,'Einsätze'!$D$7:$D$306))</f>
      </c>
      <c r="G62" s="6">
        <f>IF($A62="","",$F62-$E62)</f>
      </c>
      <c r="H62" s="7">
        <f>IF($A62="","",MAX(0,$E62-$F62)*Einstellungen!$B$17)</f>
      </c>
    </row>
    <row r="63">
      <c r="E63" s="6">
        <f>IF($A63="","",IF(LOWER($D63)="ja",0,IFERROR(VLOOKUP($C63,Einstellungen!$A$8:$B$13,2,FALSE),0)))</f>
      </c>
      <c r="F63" s="6">
        <f>IF($A63="","",SUMIF('Einsätze'!$C$7:$C$306,$A63,'Einsätze'!$D$7:$D$306))</f>
      </c>
      <c r="G63" s="6">
        <f>IF($A63="","",$F63-$E63)</f>
      </c>
      <c r="H63" s="7">
        <f>IF($A63="","",MAX(0,$E63-$F63)*Einstellungen!$B$17)</f>
      </c>
    </row>
    <row r="64">
      <c r="E64" s="6">
        <f>IF($A64="","",IF(LOWER($D64)="ja",0,IFERROR(VLOOKUP($C64,Einstellungen!$A$8:$B$13,2,FALSE),0)))</f>
      </c>
      <c r="F64" s="6">
        <f>IF($A64="","",SUMIF('Einsätze'!$C$7:$C$306,$A64,'Einsätze'!$D$7:$D$306))</f>
      </c>
      <c r="G64" s="6">
        <f>IF($A64="","",$F64-$E64)</f>
      </c>
      <c r="H64" s="7">
        <f>IF($A64="","",MAX(0,$E64-$F64)*Einstellungen!$B$17)</f>
      </c>
    </row>
    <row r="65">
      <c r="E65" s="6">
        <f>IF($A65="","",IF(LOWER($D65)="ja",0,IFERROR(VLOOKUP($C65,Einstellungen!$A$8:$B$13,2,FALSE),0)))</f>
      </c>
      <c r="F65" s="6">
        <f>IF($A65="","",SUMIF('Einsätze'!$C$7:$C$306,$A65,'Einsätze'!$D$7:$D$306))</f>
      </c>
      <c r="G65" s="6">
        <f>IF($A65="","",$F65-$E65)</f>
      </c>
      <c r="H65" s="7">
        <f>IF($A65="","",MAX(0,$E65-$F65)*Einstellungen!$B$17)</f>
      </c>
    </row>
    <row r="66">
      <c r="E66" s="6">
        <f>IF($A66="","",IF(LOWER($D66)="ja",0,IFERROR(VLOOKUP($C66,Einstellungen!$A$8:$B$13,2,FALSE),0)))</f>
      </c>
      <c r="F66" s="6">
        <f>IF($A66="","",SUMIF('Einsätze'!$C$7:$C$306,$A66,'Einsätze'!$D$7:$D$306))</f>
      </c>
      <c r="G66" s="6">
        <f>IF($A66="","",$F66-$E66)</f>
      </c>
      <c r="H66" s="7">
        <f>IF($A66="","",MAX(0,$E66-$F66)*Einstellungen!$B$17)</f>
      </c>
    </row>
    <row r="67">
      <c r="E67" s="6">
        <f>IF($A67="","",IF(LOWER($D67)="ja",0,IFERROR(VLOOKUP($C67,Einstellungen!$A$8:$B$13,2,FALSE),0)))</f>
      </c>
      <c r="F67" s="6">
        <f>IF($A67="","",SUMIF('Einsätze'!$C$7:$C$306,$A67,'Einsätze'!$D$7:$D$306))</f>
      </c>
      <c r="G67" s="6">
        <f>IF($A67="","",$F67-$E67)</f>
      </c>
      <c r="H67" s="7">
        <f>IF($A67="","",MAX(0,$E67-$F67)*Einstellungen!$B$17)</f>
      </c>
    </row>
    <row r="68">
      <c r="E68" s="6">
        <f>IF($A68="","",IF(LOWER($D68)="ja",0,IFERROR(VLOOKUP($C68,Einstellungen!$A$8:$B$13,2,FALSE),0)))</f>
      </c>
      <c r="F68" s="6">
        <f>IF($A68="","",SUMIF('Einsätze'!$C$7:$C$306,$A68,'Einsätze'!$D$7:$D$306))</f>
      </c>
      <c r="G68" s="6">
        <f>IF($A68="","",$F68-$E68)</f>
      </c>
      <c r="H68" s="7">
        <f>IF($A68="","",MAX(0,$E68-$F68)*Einstellungen!$B$17)</f>
      </c>
    </row>
    <row r="69">
      <c r="E69" s="6">
        <f>IF($A69="","",IF(LOWER($D69)="ja",0,IFERROR(VLOOKUP($C69,Einstellungen!$A$8:$B$13,2,FALSE),0)))</f>
      </c>
      <c r="F69" s="6">
        <f>IF($A69="","",SUMIF('Einsätze'!$C$7:$C$306,$A69,'Einsätze'!$D$7:$D$306))</f>
      </c>
      <c r="G69" s="6">
        <f>IF($A69="","",$F69-$E69)</f>
      </c>
      <c r="H69" s="7">
        <f>IF($A69="","",MAX(0,$E69-$F69)*Einstellungen!$B$17)</f>
      </c>
    </row>
    <row r="70">
      <c r="E70" s="6">
        <f>IF($A70="","",IF(LOWER($D70)="ja",0,IFERROR(VLOOKUP($C70,Einstellungen!$A$8:$B$13,2,FALSE),0)))</f>
      </c>
      <c r="F70" s="6">
        <f>IF($A70="","",SUMIF('Einsätze'!$C$7:$C$306,$A70,'Einsätze'!$D$7:$D$306))</f>
      </c>
      <c r="G70" s="6">
        <f>IF($A70="","",$F70-$E70)</f>
      </c>
      <c r="H70" s="7">
        <f>IF($A70="","",MAX(0,$E70-$F70)*Einstellungen!$B$17)</f>
      </c>
    </row>
    <row r="71">
      <c r="E71" s="6">
        <f>IF($A71="","",IF(LOWER($D71)="ja",0,IFERROR(VLOOKUP($C71,Einstellungen!$A$8:$B$13,2,FALSE),0)))</f>
      </c>
      <c r="F71" s="6">
        <f>IF($A71="","",SUMIF('Einsätze'!$C$7:$C$306,$A71,'Einsätze'!$D$7:$D$306))</f>
      </c>
      <c r="G71" s="6">
        <f>IF($A71="","",$F71-$E71)</f>
      </c>
      <c r="H71" s="7">
        <f>IF($A71="","",MAX(0,$E71-$F71)*Einstellungen!$B$17)</f>
      </c>
    </row>
    <row r="72">
      <c r="E72" s="6">
        <f>IF($A72="","",IF(LOWER($D72)="ja",0,IFERROR(VLOOKUP($C72,Einstellungen!$A$8:$B$13,2,FALSE),0)))</f>
      </c>
      <c r="F72" s="6">
        <f>IF($A72="","",SUMIF('Einsätze'!$C$7:$C$306,$A72,'Einsätze'!$D$7:$D$306))</f>
      </c>
      <c r="G72" s="6">
        <f>IF($A72="","",$F72-$E72)</f>
      </c>
      <c r="H72" s="7">
        <f>IF($A72="","",MAX(0,$E72-$F72)*Einstellungen!$B$17)</f>
      </c>
    </row>
    <row r="73">
      <c r="E73" s="6">
        <f>IF($A73="","",IF(LOWER($D73)="ja",0,IFERROR(VLOOKUP($C73,Einstellungen!$A$8:$B$13,2,FALSE),0)))</f>
      </c>
      <c r="F73" s="6">
        <f>IF($A73="","",SUMIF('Einsätze'!$C$7:$C$306,$A73,'Einsätze'!$D$7:$D$306))</f>
      </c>
      <c r="G73" s="6">
        <f>IF($A73="","",$F73-$E73)</f>
      </c>
      <c r="H73" s="7">
        <f>IF($A73="","",MAX(0,$E73-$F73)*Einstellungen!$B$17)</f>
      </c>
    </row>
    <row r="74">
      <c r="E74" s="6">
        <f>IF($A74="","",IF(LOWER($D74)="ja",0,IFERROR(VLOOKUP($C74,Einstellungen!$A$8:$B$13,2,FALSE),0)))</f>
      </c>
      <c r="F74" s="6">
        <f>IF($A74="","",SUMIF('Einsätze'!$C$7:$C$306,$A74,'Einsätze'!$D$7:$D$306))</f>
      </c>
      <c r="G74" s="6">
        <f>IF($A74="","",$F74-$E74)</f>
      </c>
      <c r="H74" s="7">
        <f>IF($A74="","",MAX(0,$E74-$F74)*Einstellungen!$B$17)</f>
      </c>
    </row>
    <row r="75">
      <c r="E75" s="6">
        <f>IF($A75="","",IF(LOWER($D75)="ja",0,IFERROR(VLOOKUP($C75,Einstellungen!$A$8:$B$13,2,FALSE),0)))</f>
      </c>
      <c r="F75" s="6">
        <f>IF($A75="","",SUMIF('Einsätze'!$C$7:$C$306,$A75,'Einsätze'!$D$7:$D$306))</f>
      </c>
      <c r="G75" s="6">
        <f>IF($A75="","",$F75-$E75)</f>
      </c>
      <c r="H75" s="7">
        <f>IF($A75="","",MAX(0,$E75-$F75)*Einstellungen!$B$17)</f>
      </c>
    </row>
    <row r="76">
      <c r="E76" s="6">
        <f>IF($A76="","",IF(LOWER($D76)="ja",0,IFERROR(VLOOKUP($C76,Einstellungen!$A$8:$B$13,2,FALSE),0)))</f>
      </c>
      <c r="F76" s="6">
        <f>IF($A76="","",SUMIF('Einsätze'!$C$7:$C$306,$A76,'Einsätze'!$D$7:$D$306))</f>
      </c>
      <c r="G76" s="6">
        <f>IF($A76="","",$F76-$E76)</f>
      </c>
      <c r="H76" s="7">
        <f>IF($A76="","",MAX(0,$E76-$F76)*Einstellungen!$B$17)</f>
      </c>
    </row>
    <row r="77">
      <c r="E77" s="6">
        <f>IF($A77="","",IF(LOWER($D77)="ja",0,IFERROR(VLOOKUP($C77,Einstellungen!$A$8:$B$13,2,FALSE),0)))</f>
      </c>
      <c r="F77" s="6">
        <f>IF($A77="","",SUMIF('Einsätze'!$C$7:$C$306,$A77,'Einsätze'!$D$7:$D$306))</f>
      </c>
      <c r="G77" s="6">
        <f>IF($A77="","",$F77-$E77)</f>
      </c>
      <c r="H77" s="7">
        <f>IF($A77="","",MAX(0,$E77-$F77)*Einstellungen!$B$17)</f>
      </c>
    </row>
    <row r="78">
      <c r="E78" s="6">
        <f>IF($A78="","",IF(LOWER($D78)="ja",0,IFERROR(VLOOKUP($C78,Einstellungen!$A$8:$B$13,2,FALSE),0)))</f>
      </c>
      <c r="F78" s="6">
        <f>IF($A78="","",SUMIF('Einsätze'!$C$7:$C$306,$A78,'Einsätze'!$D$7:$D$306))</f>
      </c>
      <c r="G78" s="6">
        <f>IF($A78="","",$F78-$E78)</f>
      </c>
      <c r="H78" s="7">
        <f>IF($A78="","",MAX(0,$E78-$F78)*Einstellungen!$B$17)</f>
      </c>
    </row>
    <row r="79">
      <c r="E79" s="6">
        <f>IF($A79="","",IF(LOWER($D79)="ja",0,IFERROR(VLOOKUP($C79,Einstellungen!$A$8:$B$13,2,FALSE),0)))</f>
      </c>
      <c r="F79" s="6">
        <f>IF($A79="","",SUMIF('Einsätze'!$C$7:$C$306,$A79,'Einsätze'!$D$7:$D$306))</f>
      </c>
      <c r="G79" s="6">
        <f>IF($A79="","",$F79-$E79)</f>
      </c>
      <c r="H79" s="7">
        <f>IF($A79="","",MAX(0,$E79-$F79)*Einstellungen!$B$17)</f>
      </c>
    </row>
    <row r="80">
      <c r="E80" s="6">
        <f>IF($A80="","",IF(LOWER($D80)="ja",0,IFERROR(VLOOKUP($C80,Einstellungen!$A$8:$B$13,2,FALSE),0)))</f>
      </c>
      <c r="F80" s="6">
        <f>IF($A80="","",SUMIF('Einsätze'!$C$7:$C$306,$A80,'Einsätze'!$D$7:$D$306))</f>
      </c>
      <c r="G80" s="6">
        <f>IF($A80="","",$F80-$E80)</f>
      </c>
      <c r="H80" s="7">
        <f>IF($A80="","",MAX(0,$E80-$F80)*Einstellungen!$B$17)</f>
      </c>
    </row>
    <row r="81">
      <c r="E81" s="6">
        <f>IF($A81="","",IF(LOWER($D81)="ja",0,IFERROR(VLOOKUP($C81,Einstellungen!$A$8:$B$13,2,FALSE),0)))</f>
      </c>
      <c r="F81" s="6">
        <f>IF($A81="","",SUMIF('Einsätze'!$C$7:$C$306,$A81,'Einsätze'!$D$7:$D$306))</f>
      </c>
      <c r="G81" s="6">
        <f>IF($A81="","",$F81-$E81)</f>
      </c>
      <c r="H81" s="7">
        <f>IF($A81="","",MAX(0,$E81-$F81)*Einstellungen!$B$17)</f>
      </c>
    </row>
    <row r="82">
      <c r="E82" s="6">
        <f>IF($A82="","",IF(LOWER($D82)="ja",0,IFERROR(VLOOKUP($C82,Einstellungen!$A$8:$B$13,2,FALSE),0)))</f>
      </c>
      <c r="F82" s="6">
        <f>IF($A82="","",SUMIF('Einsätze'!$C$7:$C$306,$A82,'Einsätze'!$D$7:$D$306))</f>
      </c>
      <c r="G82" s="6">
        <f>IF($A82="","",$F82-$E82)</f>
      </c>
      <c r="H82" s="7">
        <f>IF($A82="","",MAX(0,$E82-$F82)*Einstellungen!$B$17)</f>
      </c>
    </row>
    <row r="83">
      <c r="E83" s="6">
        <f>IF($A83="","",IF(LOWER($D83)="ja",0,IFERROR(VLOOKUP($C83,Einstellungen!$A$8:$B$13,2,FALSE),0)))</f>
      </c>
      <c r="F83" s="6">
        <f>IF($A83="","",SUMIF('Einsätze'!$C$7:$C$306,$A83,'Einsätze'!$D$7:$D$306))</f>
      </c>
      <c r="G83" s="6">
        <f>IF($A83="","",$F83-$E83)</f>
      </c>
      <c r="H83" s="7">
        <f>IF($A83="","",MAX(0,$E83-$F83)*Einstellungen!$B$17)</f>
      </c>
    </row>
    <row r="84">
      <c r="E84" s="6">
        <f>IF($A84="","",IF(LOWER($D84)="ja",0,IFERROR(VLOOKUP($C84,Einstellungen!$A$8:$B$13,2,FALSE),0)))</f>
      </c>
      <c r="F84" s="6">
        <f>IF($A84="","",SUMIF('Einsätze'!$C$7:$C$306,$A84,'Einsätze'!$D$7:$D$306))</f>
      </c>
      <c r="G84" s="6">
        <f>IF($A84="","",$F84-$E84)</f>
      </c>
      <c r="H84" s="7">
        <f>IF($A84="","",MAX(0,$E84-$F84)*Einstellungen!$B$17)</f>
      </c>
    </row>
    <row r="85">
      <c r="E85" s="6">
        <f>IF($A85="","",IF(LOWER($D85)="ja",0,IFERROR(VLOOKUP($C85,Einstellungen!$A$8:$B$13,2,FALSE),0)))</f>
      </c>
      <c r="F85" s="6">
        <f>IF($A85="","",SUMIF('Einsätze'!$C$7:$C$306,$A85,'Einsätze'!$D$7:$D$306))</f>
      </c>
      <c r="G85" s="6">
        <f>IF($A85="","",$F85-$E85)</f>
      </c>
      <c r="H85" s="7">
        <f>IF($A85="","",MAX(0,$E85-$F85)*Einstellungen!$B$17)</f>
      </c>
    </row>
    <row r="86">
      <c r="E86" s="6">
        <f>IF($A86="","",IF(LOWER($D86)="ja",0,IFERROR(VLOOKUP($C86,Einstellungen!$A$8:$B$13,2,FALSE),0)))</f>
      </c>
      <c r="F86" s="6">
        <f>IF($A86="","",SUMIF('Einsätze'!$C$7:$C$306,$A86,'Einsätze'!$D$7:$D$306))</f>
      </c>
      <c r="G86" s="6">
        <f>IF($A86="","",$F86-$E86)</f>
      </c>
      <c r="H86" s="7">
        <f>IF($A86="","",MAX(0,$E86-$F86)*Einstellungen!$B$17)</f>
      </c>
    </row>
    <row r="87">
      <c r="E87" s="6">
        <f>IF($A87="","",IF(LOWER($D87)="ja",0,IFERROR(VLOOKUP($C87,Einstellungen!$A$8:$B$13,2,FALSE),0)))</f>
      </c>
      <c r="F87" s="6">
        <f>IF($A87="","",SUMIF('Einsätze'!$C$7:$C$306,$A87,'Einsätze'!$D$7:$D$306))</f>
      </c>
      <c r="G87" s="6">
        <f>IF($A87="","",$F87-$E87)</f>
      </c>
      <c r="H87" s="7">
        <f>IF($A87="","",MAX(0,$E87-$F87)*Einstellungen!$B$17)</f>
      </c>
    </row>
    <row r="88">
      <c r="E88" s="6">
        <f>IF($A88="","",IF(LOWER($D88)="ja",0,IFERROR(VLOOKUP($C88,Einstellungen!$A$8:$B$13,2,FALSE),0)))</f>
      </c>
      <c r="F88" s="6">
        <f>IF($A88="","",SUMIF('Einsätze'!$C$7:$C$306,$A88,'Einsätze'!$D$7:$D$306))</f>
      </c>
      <c r="G88" s="6">
        <f>IF($A88="","",$F88-$E88)</f>
      </c>
      <c r="H88" s="7">
        <f>IF($A88="","",MAX(0,$E88-$F88)*Einstellungen!$B$17)</f>
      </c>
    </row>
    <row r="89">
      <c r="E89" s="6">
        <f>IF($A89="","",IF(LOWER($D89)="ja",0,IFERROR(VLOOKUP($C89,Einstellungen!$A$8:$B$13,2,FALSE),0)))</f>
      </c>
      <c r="F89" s="6">
        <f>IF($A89="","",SUMIF('Einsätze'!$C$7:$C$306,$A89,'Einsätze'!$D$7:$D$306))</f>
      </c>
      <c r="G89" s="6">
        <f>IF($A89="","",$F89-$E89)</f>
      </c>
      <c r="H89" s="7">
        <f>IF($A89="","",MAX(0,$E89-$F89)*Einstellungen!$B$17)</f>
      </c>
    </row>
    <row r="90">
      <c r="E90" s="6">
        <f>IF($A90="","",IF(LOWER($D90)="ja",0,IFERROR(VLOOKUP($C90,Einstellungen!$A$8:$B$13,2,FALSE),0)))</f>
      </c>
      <c r="F90" s="6">
        <f>IF($A90="","",SUMIF('Einsätze'!$C$7:$C$306,$A90,'Einsätze'!$D$7:$D$306))</f>
      </c>
      <c r="G90" s="6">
        <f>IF($A90="","",$F90-$E90)</f>
      </c>
      <c r="H90" s="7">
        <f>IF($A90="","",MAX(0,$E90-$F90)*Einstellungen!$B$17)</f>
      </c>
    </row>
    <row r="91">
      <c r="E91" s="6">
        <f>IF($A91="","",IF(LOWER($D91)="ja",0,IFERROR(VLOOKUP($C91,Einstellungen!$A$8:$B$13,2,FALSE),0)))</f>
      </c>
      <c r="F91" s="6">
        <f>IF($A91="","",SUMIF('Einsätze'!$C$7:$C$306,$A91,'Einsätze'!$D$7:$D$306))</f>
      </c>
      <c r="G91" s="6">
        <f>IF($A91="","",$F91-$E91)</f>
      </c>
      <c r="H91" s="7">
        <f>IF($A91="","",MAX(0,$E91-$F91)*Einstellungen!$B$17)</f>
      </c>
    </row>
    <row r="92">
      <c r="E92" s="6">
        <f>IF($A92="","",IF(LOWER($D92)="ja",0,IFERROR(VLOOKUP($C92,Einstellungen!$A$8:$B$13,2,FALSE),0)))</f>
      </c>
      <c r="F92" s="6">
        <f>IF($A92="","",SUMIF('Einsätze'!$C$7:$C$306,$A92,'Einsätze'!$D$7:$D$306))</f>
      </c>
      <c r="G92" s="6">
        <f>IF($A92="","",$F92-$E92)</f>
      </c>
      <c r="H92" s="7">
        <f>IF($A92="","",MAX(0,$E92-$F92)*Einstellungen!$B$17)</f>
      </c>
    </row>
    <row r="93">
      <c r="E93" s="6">
        <f>IF($A93="","",IF(LOWER($D93)="ja",0,IFERROR(VLOOKUP($C93,Einstellungen!$A$8:$B$13,2,FALSE),0)))</f>
      </c>
      <c r="F93" s="6">
        <f>IF($A93="","",SUMIF('Einsätze'!$C$7:$C$306,$A93,'Einsätze'!$D$7:$D$306))</f>
      </c>
      <c r="G93" s="6">
        <f>IF($A93="","",$F93-$E93)</f>
      </c>
      <c r="H93" s="7">
        <f>IF($A93="","",MAX(0,$E93-$F93)*Einstellungen!$B$17)</f>
      </c>
    </row>
    <row r="94">
      <c r="E94" s="6">
        <f>IF($A94="","",IF(LOWER($D94)="ja",0,IFERROR(VLOOKUP($C94,Einstellungen!$A$8:$B$13,2,FALSE),0)))</f>
      </c>
      <c r="F94" s="6">
        <f>IF($A94="","",SUMIF('Einsätze'!$C$7:$C$306,$A94,'Einsätze'!$D$7:$D$306))</f>
      </c>
      <c r="G94" s="6">
        <f>IF($A94="","",$F94-$E94)</f>
      </c>
      <c r="H94" s="7">
        <f>IF($A94="","",MAX(0,$E94-$F94)*Einstellungen!$B$17)</f>
      </c>
    </row>
    <row r="95">
      <c r="E95" s="6">
        <f>IF($A95="","",IF(LOWER($D95)="ja",0,IFERROR(VLOOKUP($C95,Einstellungen!$A$8:$B$13,2,FALSE),0)))</f>
      </c>
      <c r="F95" s="6">
        <f>IF($A95="","",SUMIF('Einsätze'!$C$7:$C$306,$A95,'Einsätze'!$D$7:$D$306))</f>
      </c>
      <c r="G95" s="6">
        <f>IF($A95="","",$F95-$E95)</f>
      </c>
      <c r="H95" s="7">
        <f>IF($A95="","",MAX(0,$E95-$F95)*Einstellungen!$B$17)</f>
      </c>
    </row>
    <row r="96">
      <c r="E96" s="6">
        <f>IF($A96="","",IF(LOWER($D96)="ja",0,IFERROR(VLOOKUP($C96,Einstellungen!$A$8:$B$13,2,FALSE),0)))</f>
      </c>
      <c r="F96" s="6">
        <f>IF($A96="","",SUMIF('Einsätze'!$C$7:$C$306,$A96,'Einsätze'!$D$7:$D$306))</f>
      </c>
      <c r="G96" s="6">
        <f>IF($A96="","",$F96-$E96)</f>
      </c>
      <c r="H96" s="7">
        <f>IF($A96="","",MAX(0,$E96-$F96)*Einstellungen!$B$17)</f>
      </c>
    </row>
    <row r="97">
      <c r="E97" s="6">
        <f>IF($A97="","",IF(LOWER($D97)="ja",0,IFERROR(VLOOKUP($C97,Einstellungen!$A$8:$B$13,2,FALSE),0)))</f>
      </c>
      <c r="F97" s="6">
        <f>IF($A97="","",SUMIF('Einsätze'!$C$7:$C$306,$A97,'Einsätze'!$D$7:$D$306))</f>
      </c>
      <c r="G97" s="6">
        <f>IF($A97="","",$F97-$E97)</f>
      </c>
      <c r="H97" s="7">
        <f>IF($A97="","",MAX(0,$E97-$F97)*Einstellungen!$B$17)</f>
      </c>
    </row>
    <row r="98">
      <c r="E98" s="6">
        <f>IF($A98="","",IF(LOWER($D98)="ja",0,IFERROR(VLOOKUP($C98,Einstellungen!$A$8:$B$13,2,FALSE),0)))</f>
      </c>
      <c r="F98" s="6">
        <f>IF($A98="","",SUMIF('Einsätze'!$C$7:$C$306,$A98,'Einsätze'!$D$7:$D$306))</f>
      </c>
      <c r="G98" s="6">
        <f>IF($A98="","",$F98-$E98)</f>
      </c>
      <c r="H98" s="7">
        <f>IF($A98="","",MAX(0,$E98-$F98)*Einstellungen!$B$17)</f>
      </c>
    </row>
    <row r="99">
      <c r="E99" s="6">
        <f>IF($A99="","",IF(LOWER($D99)="ja",0,IFERROR(VLOOKUP($C99,Einstellungen!$A$8:$B$13,2,FALSE),0)))</f>
      </c>
      <c r="F99" s="6">
        <f>IF($A99="","",SUMIF('Einsätze'!$C$7:$C$306,$A99,'Einsätze'!$D$7:$D$306))</f>
      </c>
      <c r="G99" s="6">
        <f>IF($A99="","",$F99-$E99)</f>
      </c>
      <c r="H99" s="7">
        <f>IF($A99="","",MAX(0,$E99-$F99)*Einstellungen!$B$17)</f>
      </c>
    </row>
    <row r="100">
      <c r="E100" s="6">
        <f>IF($A100="","",IF(LOWER($D100)="ja",0,IFERROR(VLOOKUP($C100,Einstellungen!$A$8:$B$13,2,FALSE),0)))</f>
      </c>
      <c r="F100" s="6">
        <f>IF($A100="","",SUMIF('Einsätze'!$C$7:$C$306,$A100,'Einsätze'!$D$7:$D$306))</f>
      </c>
      <c r="G100" s="6">
        <f>IF($A100="","",$F100-$E100)</f>
      </c>
      <c r="H100" s="7">
        <f>IF($A100="","",MAX(0,$E100-$F100)*Einstellungen!$B$17)</f>
      </c>
    </row>
    <row r="101">
      <c r="E101" s="6">
        <f>IF($A101="","",IF(LOWER($D101)="ja",0,IFERROR(VLOOKUP($C101,Einstellungen!$A$8:$B$13,2,FALSE),0)))</f>
      </c>
      <c r="F101" s="6">
        <f>IF($A101="","",SUMIF('Einsätze'!$C$7:$C$306,$A101,'Einsätze'!$D$7:$D$306))</f>
      </c>
      <c r="G101" s="6">
        <f>IF($A101="","",$F101-$E101)</f>
      </c>
      <c r="H101" s="7">
        <f>IF($A101="","",MAX(0,$E101-$F101)*Einstellungen!$B$17)</f>
      </c>
    </row>
    <row r="102">
      <c r="E102" s="6">
        <f>IF($A102="","",IF(LOWER($D102)="ja",0,IFERROR(VLOOKUP($C102,Einstellungen!$A$8:$B$13,2,FALSE),0)))</f>
      </c>
      <c r="F102" s="6">
        <f>IF($A102="","",SUMIF('Einsätze'!$C$7:$C$306,$A102,'Einsätze'!$D$7:$D$306))</f>
      </c>
      <c r="G102" s="6">
        <f>IF($A102="","",$F102-$E102)</f>
      </c>
      <c r="H102" s="7">
        <f>IF($A102="","",MAX(0,$E102-$F102)*Einstellungen!$B$17)</f>
      </c>
    </row>
    <row r="103">
      <c r="E103" s="6">
        <f>IF($A103="","",IF(LOWER($D103)="ja",0,IFERROR(VLOOKUP($C103,Einstellungen!$A$8:$B$13,2,FALSE),0)))</f>
      </c>
      <c r="F103" s="6">
        <f>IF($A103="","",SUMIF('Einsätze'!$C$7:$C$306,$A103,'Einsätze'!$D$7:$D$306))</f>
      </c>
      <c r="G103" s="6">
        <f>IF($A103="","",$F103-$E103)</f>
      </c>
      <c r="H103" s="7">
        <f>IF($A103="","",MAX(0,$E103-$F103)*Einstellungen!$B$17)</f>
      </c>
    </row>
    <row r="104">
      <c r="E104" s="6">
        <f>IF($A104="","",IF(LOWER($D104)="ja",0,IFERROR(VLOOKUP($C104,Einstellungen!$A$8:$B$13,2,FALSE),0)))</f>
      </c>
      <c r="F104" s="6">
        <f>IF($A104="","",SUMIF('Einsätze'!$C$7:$C$306,$A104,'Einsätze'!$D$7:$D$306))</f>
      </c>
      <c r="G104" s="6">
        <f>IF($A104="","",$F104-$E104)</f>
      </c>
      <c r="H104" s="7">
        <f>IF($A104="","",MAX(0,$E104-$F104)*Einstellungen!$B$17)</f>
      </c>
    </row>
    <row r="105">
      <c r="E105" s="6">
        <f>IF($A105="","",IF(LOWER($D105)="ja",0,IFERROR(VLOOKUP($C105,Einstellungen!$A$8:$B$13,2,FALSE),0)))</f>
      </c>
      <c r="F105" s="6">
        <f>IF($A105="","",SUMIF('Einsätze'!$C$7:$C$306,$A105,'Einsätze'!$D$7:$D$306))</f>
      </c>
      <c r="G105" s="6">
        <f>IF($A105="","",$F105-$E105)</f>
      </c>
      <c r="H105" s="7">
        <f>IF($A105="","",MAX(0,$E105-$F105)*Einstellungen!$B$17)</f>
      </c>
    </row>
    <row r="106">
      <c r="E106" s="6">
        <f>IF($A106="","",IF(LOWER($D106)="ja",0,IFERROR(VLOOKUP($C106,Einstellungen!$A$8:$B$13,2,FALSE),0)))</f>
      </c>
      <c r="F106" s="6">
        <f>IF($A106="","",SUMIF('Einsätze'!$C$7:$C$306,$A106,'Einsätze'!$D$7:$D$306))</f>
      </c>
      <c r="G106" s="6">
        <f>IF($A106="","",$F106-$E106)</f>
      </c>
      <c r="H106" s="7">
        <f>IF($A106="","",MAX(0,$E106-$F106)*Einstellungen!$B$17)</f>
      </c>
    </row>
    <row r="107">
      <c r="E107" s="6">
        <f>IF($A107="","",IF(LOWER($D107)="ja",0,IFERROR(VLOOKUP($C107,Einstellungen!$A$8:$B$13,2,FALSE),0)))</f>
      </c>
      <c r="F107" s="6">
        <f>IF($A107="","",SUMIF('Einsätze'!$C$7:$C$306,$A107,'Einsätze'!$D$7:$D$306))</f>
      </c>
      <c r="G107" s="6">
        <f>IF($A107="","",$F107-$E107)</f>
      </c>
      <c r="H107" s="7">
        <f>IF($A107="","",MAX(0,$E107-$F107)*Einstellungen!$B$17)</f>
      </c>
    </row>
    <row r="109">
      <c r="A109" s="5" t="inlineStr">
        <is>
          <t xml:space="preserve">Summe</t>
        </is>
      </c>
      <c r="E109" s="6">
        <f>SUM(E8:E107)</f>
      </c>
      <c r="F109" s="6">
        <f>SUM(F8:F107)</f>
      </c>
      <c r="G109" s="6">
        <f>SUM(F8:F107)-SUM(E8:E107)</f>
      </c>
      <c r="H109" s="7">
        <f>SUM(H8:H107)</f>
      </c>
    </row>
    <row r="110">
      <c r="A110" s="4" t="inlineStr">
        <is>
          <t xml:space="preserve">Braucht ihr mehr als 100 Mitglieder? Markiert die letzte Zeile mit Formeln und zieht sie nach unten. Die Summenzeile verschiebt ihr danach entsprechend.</t>
        </is>
      </c>
    </row>
  </sheetData>
  <mergeCells count="1">
    <mergeCell ref="A6:H6"/>
  </mergeCells>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13" customWidth="1"/>
    <col min="2" max="2" width="34" customWidth="1"/>
    <col min="3" max="3" width="26" customWidth="1"/>
    <col min="4" max="4" width="11" customWidth="1"/>
    <col min="5" max="5" width="20" customWidth="1"/>
  </cols>
  <sheetData>
    <row r="1">
      <c r="A1" s="1" t="inlineStr">
        <is>
          <t xml:space="preserve">Einsätze — wer hat wann wie lange geholfen</t>
        </is>
      </c>
    </row>
    <row r="2">
      <c r="A2" s="2" t="inlineStr">
        <is>
          <t xml:space="preserve">Blatt 2 von 3 · Die Erfassung</t>
        </is>
      </c>
    </row>
    <row r="3">
      <c r="A3" s="4" t="inlineStr">
        <is>
          <t xml:space="preserve">Eine Zeile je Person und Einsatz. Wer an einem Tag vier Stunden am Grill und zwei an der Kasse stand, bekommt zwei Zeilen — das macht die Rückfrage im November beantwortbar. Der Name muss genauso geschrieben sein wie in Blatt „Mitglieder“, Spalte A.</t>
        </is>
      </c>
    </row>
    <row r="4">
      <c r="A4" s="4" t="inlineStr">
        <is>
          <t xml:space="preserve">Stunden als Dezimalzahl eintragen: eine Dreiviertelstunde ist 0,75 — nicht 0,45.</t>
        </is>
      </c>
      <c r="C4" s="5" t="inlineStr">
        <is>
          <t xml:space="preserve">Summe aller erfassten Stunden:</t>
        </is>
      </c>
      <c r="D4" s="6">
        <f>SUM(D7:D306)</f>
      </c>
    </row>
    <row r="6">
      <c r="A6" s="3" t="inlineStr">
        <is>
          <t xml:space="preserve">Datum</t>
        </is>
      </c>
      <c r="B6" s="3" t="inlineStr">
        <is>
          <t xml:space="preserve">Anlass</t>
        </is>
      </c>
      <c r="C6" s="3" t="inlineStr">
        <is>
          <t xml:space="preserve">Name</t>
        </is>
      </c>
      <c r="D6" s="3" t="inlineStr">
        <is>
          <t xml:space="preserve">Stunden</t>
        </is>
      </c>
      <c r="E6" s="3" t="inlineStr">
        <is>
          <t xml:space="preserve">erfasst von</t>
        </is>
      </c>
    </row>
    <row r="7">
      <c r="A7" s="8">
        <v>46151</v>
      </c>
      <c r="B7" t="inlineStr">
        <is>
          <t xml:space="preserve">Sommerfest — Aufbau</t>
        </is>
      </c>
      <c r="C7" t="inlineStr">
        <is>
          <t xml:space="preserve">Katrin Bäcker</t>
        </is>
      </c>
      <c r="D7" s="6">
        <v>3.5</v>
      </c>
      <c r="E7" t="inlineStr">
        <is>
          <t xml:space="preserve">Vorstand</t>
        </is>
      </c>
    </row>
    <row r="8">
      <c r="A8" s="8">
        <v>46151</v>
      </c>
      <c r="B8" t="inlineStr">
        <is>
          <t xml:space="preserve">Sommerfest — Kuchentheke</t>
        </is>
      </c>
      <c r="C8" t="inlineStr">
        <is>
          <t xml:space="preserve">Tobias Anders</t>
        </is>
      </c>
      <c r="D8" s="6">
        <v>4</v>
      </c>
      <c r="E8" t="inlineStr">
        <is>
          <t xml:space="preserve">Vorstand</t>
        </is>
      </c>
    </row>
    <row r="9">
      <c r="A9" s="8">
        <v>46152</v>
      </c>
      <c r="B9" t="inlineStr">
        <is>
          <t xml:space="preserve">Sommerfest — Abbau</t>
        </is>
      </c>
      <c r="C9" t="inlineStr">
        <is>
          <t xml:space="preserve">Katrin Bäcker</t>
        </is>
      </c>
      <c r="D9" s="6">
        <v>2</v>
      </c>
      <c r="E9" t="inlineStr">
        <is>
          <t xml:space="preserve">Vorstand</t>
        </is>
      </c>
    </row>
    <row r="10">
      <c r="A10" s="8">
        <v>46193</v>
      </c>
      <c r="B10" t="inlineStr">
        <is>
          <t xml:space="preserve">Hallenputz</t>
        </is>
      </c>
      <c r="C10" t="inlineStr">
        <is>
          <t xml:space="preserve">Tobias Anders</t>
        </is>
      </c>
      <c r="D10" s="6">
        <v>2.5</v>
      </c>
      <c r="E10" t="inlineStr">
        <is>
          <t xml:space="preserve">Abteilungsleitung</t>
        </is>
      </c>
    </row>
  </sheetData>
</worksheet>
</file>

<file path=xl/worksheets/sheet3.xml><?xml version="1.0" encoding="utf-8"?>
<worksheet xmlns="http://schemas.openxmlformats.org/spreadsheetml/2006/main">
  <sheetViews>
    <sheetView workbookViewId="0"/>
  </sheetViews>
  <cols>
    <col min="1" max="1" width="40" customWidth="1"/>
    <col min="2" max="2" width="22" customWidth="1"/>
    <col min="3" max="3" width="34" customWidth="1"/>
  </cols>
  <sheetData>
    <row r="1">
      <c r="A1" s="1" t="inlineStr">
        <is>
          <t xml:space="preserve">Einstellungen — die Stellschrauben eurer Regelung</t>
        </is>
      </c>
    </row>
    <row r="2">
      <c r="A2" s="2" t="inlineStr">
        <is>
          <t xml:space="preserve">Blatt 3 von 3 · Soll-Stunden, Satz, Befreiungen</t>
        </is>
      </c>
    </row>
    <row r="3">
      <c r="A3" s="4" t="inlineStr">
        <is>
          <t xml:space="preserve">Alle Zahlen hier sind Beispielwerte. Tragt ein, was bei euch beschlossen ist — die Berechnung auf Blatt „Mitglieder“ greift auf diese Zellen zu.</t>
        </is>
      </c>
    </row>
    <row r="5">
      <c r="A5" s="5" t="inlineStr">
        <is>
          <t xml:space="preserve">Soll-Stunden je Mitgliedsart und Jahr</t>
        </is>
      </c>
    </row>
    <row r="6">
      <c r="A6" s="4" t="inlineStr">
        <is>
          <t xml:space="preserve">Die Bezeichnung in Spalte A muss genauso in Blatt „Mitglieder“, Spalte C stehen. Steht dort eine Art, die hier fehlt, rechnet die Vorlage mit 0 Soll-Stunden.</t>
        </is>
      </c>
    </row>
    <row r="7">
      <c r="A7" s="3" t="inlineStr">
        <is>
          <t xml:space="preserve">Mitgliedsart</t>
        </is>
      </c>
      <c r="B7" s="3" t="inlineStr">
        <is>
          <t xml:space="preserve">Soll-Stunden je Jahr</t>
        </is>
      </c>
    </row>
    <row r="8">
      <c r="A8" t="inlineStr">
        <is>
          <t xml:space="preserve">Erwachsene</t>
        </is>
      </c>
      <c r="B8" s="6">
        <v>8</v>
      </c>
    </row>
    <row r="9">
      <c r="A9" t="inlineStr">
        <is>
          <t xml:space="preserve">Familie</t>
        </is>
      </c>
      <c r="B9" s="6">
        <v>12</v>
      </c>
    </row>
    <row r="10">
      <c r="A10" t="inlineStr">
        <is>
          <t xml:space="preserve">Jugendliche</t>
        </is>
      </c>
      <c r="B10" s="6">
        <v>0</v>
      </c>
    </row>
    <row r="11">
      <c r="A11" t="inlineStr">
        <is>
          <t xml:space="preserve">Passiv</t>
        </is>
      </c>
      <c r="B11" s="6">
        <v>0</v>
      </c>
    </row>
    <row r="12">
      <c r="A12" t="inlineStr">
        <is>
          <t xml:space="preserve">Fördermitglied</t>
        </is>
      </c>
      <c r="B12" s="6">
        <v>0</v>
      </c>
    </row>
    <row r="13">
      <c r="A13" t="inlineStr">
        <is>
          <t xml:space="preserve">Ehrenmitglied</t>
        </is>
      </c>
      <c r="B13" s="6">
        <v>0</v>
      </c>
    </row>
    <row r="15">
      <c r="A15" s="5" t="inlineStr">
        <is>
          <t xml:space="preserve">Ausgleichssatz</t>
        </is>
      </c>
    </row>
    <row r="16">
      <c r="A16" s="4" t="inlineStr">
        <is>
          <t xml:space="preserve">Wichtig: Einen Ausgleichsbetrag könnt ihr nur fordern, wenn er in eurer Satzung oder Beitragsordnung geregelt ist — mit Stundenzahl, Betrag je Stunde und Befreiungen. Ohne diese Grundlage rechnet die Tabelle zwar, die Forderung ist aber angreifbar.</t>
        </is>
      </c>
    </row>
    <row r="17">
      <c r="A17" t="inlineStr">
        <is>
          <t xml:space="preserve">Betrag je nicht geleisteter Stunde</t>
        </is>
      </c>
      <c r="B17" s="7">
        <v>15</v>
      </c>
      <c r="C17" s="4" t="inlineStr">
        <is>
          <t xml:space="preserve">← Beispielwert, bitte ersetzen</t>
        </is>
      </c>
    </row>
    <row r="19">
      <c r="A19" s="5" t="inlineStr">
        <is>
          <t xml:space="preserve">Befreiungen</t>
        </is>
      </c>
    </row>
    <row r="20">
      <c r="A20" s="4" t="inlineStr">
        <is>
          <t xml:space="preserve">Wer befreit ist, bekommt auf Blatt „Mitglieder“ in Spalte D ein „ja“ — dann sind die Soll-Stunden 0 und es entsteht kein Ausgleichsbetrag. Wen ihr befreit, entscheidet eure Regelung; üblich sind diese vier Gruppen:</t>
        </is>
      </c>
    </row>
    <row r="21">
      <c r="A21" t="inlineStr">
        <is>
          <t xml:space="preserve">Vorstand und weitere gewählte Ämter</t>
        </is>
      </c>
    </row>
    <row r="22">
      <c r="A22" t="inlineStr">
        <is>
          <t xml:space="preserve">Übungsleiterinnen und Übungsleiter mit regelmäßiger Gruppe</t>
        </is>
      </c>
    </row>
    <row r="23">
      <c r="A23" t="inlineStr">
        <is>
          <t xml:space="preserve">Jugendliche unter 18 Jahren</t>
        </is>
      </c>
    </row>
    <row r="24">
      <c r="A24" t="inlineStr">
        <is>
          <t xml:space="preserve">Mitglieder über 65 Jahre</t>
        </is>
      </c>
    </row>
    <row r="26">
      <c r="A26" s="5" t="inlineStr">
        <is>
          <t xml:space="preserve">Was diese Vorlage nicht ist</t>
        </is>
      </c>
    </row>
    <row r="27">
      <c r="A27" s="4" t="inlineStr">
        <is>
          <t xml:space="preserve">Ehrlich dazu: ClubVivo erzeugt keine automatische Rechnung für fehlende Arbeitsstunden. Die Plattform führt je Mitglied ein Stundenkonto mit Soll, Ist und Export — den Ausgleich stellt ihr selbst. Diese Vorlage tut genau dasselbe, nur in einer Tabelle.</t>
        </is>
      </c>
    </row>
    <row r="28">
      <c r="A28" s="4" t="inlineStr">
        <is>
          <t xml:space="preserve">Eine Arbeitsstunden-Liste enthält personenbezogene Daten. Gebt sie nur an die Personen weiter, die sie für ihre Aufgabe brauchen, und hängt sie nicht im Vereinsheim aus.</t>
        </is>
      </c>
    </row>
    <row r="30">
      <c r="A30" s="4" t="inlineStr">
        <is>
          <t xml:space="preserve">ClubVivo · clubvivo.de/vorlagen · clubvivo.de/ehrenamt</t>
        </is>
      </c>
    </row>
  </sheetData>
</worksheet>
</file>